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480" windowHeight="7365"/>
  </bookViews>
  <sheets>
    <sheet name="Приложение 3" sheetId="2" r:id="rId1"/>
    <sheet name="Приложение 4" sheetId="3" r:id="rId2"/>
  </sheets>
  <definedNames>
    <definedName name="_xlnm.Print_Titles" localSheetId="0">'Приложение 3'!$6:$7</definedName>
    <definedName name="_xlnm.Print_Titles" localSheetId="1">'Приложение 4'!$7:$8</definedName>
  </definedNames>
  <calcPr calcId="144525"/>
</workbook>
</file>

<file path=xl/calcChain.xml><?xml version="1.0" encoding="utf-8"?>
<calcChain xmlns="http://schemas.openxmlformats.org/spreadsheetml/2006/main">
  <c r="G12" i="3" l="1"/>
  <c r="G11" i="3"/>
  <c r="G10" i="3"/>
  <c r="H10" i="3"/>
  <c r="I10" i="3"/>
  <c r="H11" i="3"/>
  <c r="I11" i="3"/>
  <c r="H12" i="3"/>
  <c r="I12" i="3"/>
  <c r="G13" i="3"/>
  <c r="H13" i="3"/>
  <c r="I13" i="3"/>
  <c r="F13" i="3"/>
  <c r="F10" i="3"/>
  <c r="F9" i="3" s="1"/>
  <c r="F11" i="3"/>
  <c r="F12" i="3"/>
  <c r="G8" i="2"/>
  <c r="F9" i="2"/>
  <c r="E9" i="2"/>
  <c r="J21" i="2"/>
  <c r="J20" i="2"/>
  <c r="H8" i="2"/>
  <c r="E10" i="2"/>
  <c r="J10" i="2" s="1"/>
  <c r="J11" i="2"/>
  <c r="J12" i="2"/>
  <c r="J13" i="2"/>
  <c r="J14" i="2"/>
  <c r="J15" i="2"/>
  <c r="J16" i="2"/>
  <c r="E45" i="3"/>
  <c r="J17" i="2"/>
  <c r="J18" i="2"/>
  <c r="J19" i="2"/>
  <c r="J16" i="3"/>
  <c r="J17" i="3"/>
  <c r="J18" i="3"/>
  <c r="J19" i="3"/>
  <c r="J20" i="3"/>
  <c r="J22" i="3"/>
  <c r="J23" i="3"/>
  <c r="J24" i="3"/>
  <c r="J25" i="3"/>
  <c r="J26" i="3"/>
  <c r="F27" i="3"/>
  <c r="G27" i="3"/>
  <c r="H27" i="3"/>
  <c r="I27" i="3"/>
  <c r="J28" i="3"/>
  <c r="J29" i="3"/>
  <c r="J30" i="3"/>
  <c r="J31" i="3"/>
  <c r="J32" i="3"/>
  <c r="G33" i="3"/>
  <c r="H33" i="3"/>
  <c r="I33" i="3"/>
  <c r="F33" i="3"/>
  <c r="J34" i="3"/>
  <c r="J35" i="3"/>
  <c r="J36" i="3"/>
  <c r="J37" i="3"/>
  <c r="J38" i="3"/>
  <c r="J40" i="3"/>
  <c r="J41" i="3"/>
  <c r="J42" i="3"/>
  <c r="J43" i="3"/>
  <c r="J44" i="3"/>
  <c r="G45" i="3"/>
  <c r="H45" i="3"/>
  <c r="I45" i="3"/>
  <c r="F45" i="3"/>
  <c r="J45" i="3"/>
  <c r="J46" i="3"/>
  <c r="J47" i="3"/>
  <c r="J48" i="3"/>
  <c r="J49" i="3"/>
  <c r="J50" i="3"/>
  <c r="J52" i="3"/>
  <c r="J53" i="3"/>
  <c r="J54" i="3"/>
  <c r="J55" i="3"/>
  <c r="J56" i="3"/>
  <c r="J58" i="3"/>
  <c r="J59" i="3"/>
  <c r="J60" i="3"/>
  <c r="J61" i="3"/>
  <c r="J62" i="3"/>
  <c r="J64" i="3"/>
  <c r="J65" i="3"/>
  <c r="J66" i="3"/>
  <c r="J67" i="3"/>
  <c r="J68" i="3"/>
  <c r="G69" i="3"/>
  <c r="F69" i="3"/>
  <c r="J70" i="3"/>
  <c r="J71" i="3"/>
  <c r="J72" i="3"/>
  <c r="J73" i="3"/>
  <c r="J74" i="3"/>
  <c r="J76" i="3"/>
  <c r="J77" i="3"/>
  <c r="J78" i="3"/>
  <c r="J79" i="3"/>
  <c r="J80" i="3"/>
  <c r="I75" i="3"/>
  <c r="I69" i="3"/>
  <c r="I57" i="3"/>
  <c r="I39" i="3"/>
  <c r="I21" i="3"/>
  <c r="I15" i="3"/>
  <c r="I9" i="3"/>
  <c r="H75" i="3"/>
  <c r="H69" i="3"/>
  <c r="H57" i="3"/>
  <c r="H39" i="3"/>
  <c r="H21" i="3"/>
  <c r="H15" i="3"/>
  <c r="H9" i="3" s="1"/>
  <c r="E13" i="3"/>
  <c r="J13" i="3"/>
  <c r="E14" i="3"/>
  <c r="J14" i="3" s="1"/>
  <c r="E12" i="3"/>
  <c r="J12" i="3" s="1"/>
  <c r="E11" i="3"/>
  <c r="J11" i="3" s="1"/>
  <c r="E10" i="3"/>
  <c r="J10" i="3" s="1"/>
  <c r="E75" i="3"/>
  <c r="F75" i="3"/>
  <c r="J75" i="3" s="1"/>
  <c r="G75" i="3"/>
  <c r="G21" i="3"/>
  <c r="G9" i="3" s="1"/>
  <c r="E57" i="3"/>
  <c r="J57" i="3" s="1"/>
  <c r="F57" i="3"/>
  <c r="G57" i="3"/>
  <c r="E69" i="3"/>
  <c r="J69" i="3" s="1"/>
  <c r="E21" i="3"/>
  <c r="E15" i="3"/>
  <c r="J15" i="3" s="1"/>
  <c r="G15" i="3"/>
  <c r="F15" i="3"/>
  <c r="E27" i="3"/>
  <c r="J27" i="3" s="1"/>
  <c r="E33" i="3"/>
  <c r="J33" i="3" s="1"/>
  <c r="E39" i="3"/>
  <c r="J39" i="3" s="1"/>
  <c r="G39" i="3"/>
  <c r="F39" i="3"/>
  <c r="E51" i="3"/>
  <c r="J51" i="3" s="1"/>
  <c r="E63" i="3"/>
  <c r="J63" i="3" s="1"/>
  <c r="F21" i="3"/>
  <c r="F8" i="2"/>
  <c r="J9" i="2"/>
  <c r="E8" i="2"/>
  <c r="I8" i="2"/>
  <c r="J21" i="3"/>
  <c r="E9" i="3"/>
  <c r="J9" i="3" s="1"/>
  <c r="J8" i="2"/>
</calcChain>
</file>

<file path=xl/sharedStrings.xml><?xml version="1.0" encoding="utf-8"?>
<sst xmlns="http://schemas.openxmlformats.org/spreadsheetml/2006/main" count="174" uniqueCount="65">
  <si>
    <t>№ п/п</t>
  </si>
  <si>
    <t>всего</t>
  </si>
  <si>
    <t>Муниципальная программа</t>
  </si>
  <si>
    <t>Итого</t>
  </si>
  <si>
    <t>Главный распорядитель бюджетных средств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</si>
  <si>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</si>
  <si>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</si>
  <si>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</si>
  <si>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</si>
  <si>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Источники финансирования</t>
  </si>
  <si>
    <t>к муниципальной программе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</si>
  <si>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</si>
  <si>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</si>
  <si>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</si>
  <si>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3</t>
  </si>
  <si>
    <t>Приложение 4</t>
  </si>
  <si>
    <t>Расходы на реализацию муниципальной программы за счет средств бюджета Краснополянского городского поселения</t>
  </si>
  <si>
    <t>администрация Краснополянского городского поселения</t>
  </si>
  <si>
    <t>МУК ЦКД "Домостроитель"</t>
  </si>
  <si>
    <t>1</t>
  </si>
  <si>
    <t>"Организация деятельности администрации Краснополянского городского поселения"</t>
  </si>
  <si>
    <t>2</t>
  </si>
  <si>
    <t>3</t>
  </si>
  <si>
    <t>4</t>
  </si>
  <si>
    <t>5</t>
  </si>
  <si>
    <t>6</t>
  </si>
  <si>
    <t>7</t>
  </si>
  <si>
    <t>8</t>
  </si>
  <si>
    <t>9</t>
  </si>
  <si>
    <t>Организация досуга и библиотечного обслуживания населения</t>
  </si>
  <si>
    <t>Предоставление мер социальной поддержки отдельным категориям граждан Краснополянского городского  поселения</t>
  </si>
  <si>
    <t>Развитие жилищно-коммунального хозяйства</t>
  </si>
  <si>
    <t>Благоустройство территории поселения</t>
  </si>
  <si>
    <t>Развитие транспортной инфраструктуры (содержание и ремонт дорог)</t>
  </si>
  <si>
    <t>Обеспечение пожарной безопасности</t>
  </si>
  <si>
    <t>Управление Муниципальным имуществом</t>
  </si>
  <si>
    <t>Обеспечение безопасности жизнедеятельности населения</t>
  </si>
  <si>
    <t>Всего</t>
  </si>
  <si>
    <t>средства федерального бюджета</t>
  </si>
  <si>
    <t>средства областного бюджета</t>
  </si>
  <si>
    <t>средства бюджета района</t>
  </si>
  <si>
    <t>средства поселения</t>
  </si>
  <si>
    <t>средства внебюджетных  источноков</t>
  </si>
  <si>
    <t>Отдельное мероприятие "Предоставление мер социальной поддержки отдельным категориям граждан Краснополянского городского  поселения"</t>
  </si>
  <si>
    <t xml:space="preserve">Отдельное мероприятие </t>
  </si>
  <si>
    <t xml:space="preserve"> "Организация деятельности администрации Краснополянского городского поселения"</t>
  </si>
  <si>
    <t>"Организация досуга и библиотечного обслуживания населения"</t>
  </si>
  <si>
    <t>"Развитие жилищно-коммунального хозяйства"</t>
  </si>
  <si>
    <t xml:space="preserve"> "Благоустройство территории поселения"</t>
  </si>
  <si>
    <t>"Развитие транспортной инфраструктуры (содержание и ремонт дорог)"</t>
  </si>
  <si>
    <t xml:space="preserve"> "Обеспечение пожарной безопасности"</t>
  </si>
  <si>
    <t xml:space="preserve"> "Управление Муниципальным имуществом"</t>
  </si>
  <si>
    <t xml:space="preserve"> "Обеспечение безопасности жизнедеятельности населения"</t>
  </si>
  <si>
    <t>10</t>
  </si>
  <si>
    <t xml:space="preserve"> "Поддержка и развитие малого предпринимательства"</t>
  </si>
  <si>
    <t>Поддержка и развитие малого предпринимательства</t>
  </si>
  <si>
    <t>2020 год</t>
  </si>
  <si>
    <t>«Создание условий для развития Краснополянского городского поселения 2018-2020 годы"</t>
  </si>
  <si>
    <t>2021 год</t>
  </si>
  <si>
    <t>2022 год</t>
  </si>
  <si>
    <t>2023 год</t>
  </si>
  <si>
    <t>2024 год</t>
  </si>
  <si>
    <t>"Физическая культура и спорт"</t>
  </si>
  <si>
    <t>11</t>
  </si>
  <si>
    <t>"Создание условий для развития  Краснополянского городского поселения
на 2020-2024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</si>
</sst>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Alignment="1">
      <alignment vertical="center" wrapText="1"/>
    </xf>
    <xf numFmtId="165" fontId="7" fillId="0" borderId="1" xfId="1" applyNumberFormat="1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49" fontId="0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/>
    <xf numFmtId="0" fontId="0" fillId="2" borderId="0" xfId="0" applyFill="1"/>
    <xf numFmtId="0" fontId="0" fillId="3" borderId="1" xfId="0" applyFill="1" applyBorder="1"/>
    <xf numFmtId="0" fontId="7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165" fontId="7" fillId="3" borderId="1" xfId="1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2" borderId="1" xfId="0" applyFill="1" applyBorder="1"/>
    <xf numFmtId="166" fontId="0" fillId="2" borderId="1" xfId="0" applyNumberFormat="1" applyFill="1" applyBorder="1"/>
    <xf numFmtId="166" fontId="7" fillId="2" borderId="1" xfId="1" applyNumberFormat="1" applyFont="1" applyFill="1" applyBorder="1" applyAlignment="1">
      <alignment vertical="top" wrapText="1"/>
    </xf>
    <xf numFmtId="166" fontId="0" fillId="0" borderId="1" xfId="0" applyNumberFormat="1" applyFill="1" applyBorder="1"/>
    <xf numFmtId="166" fontId="7" fillId="0" borderId="1" xfId="1" applyNumberFormat="1" applyFont="1" applyBorder="1" applyAlignment="1">
      <alignment vertical="top" wrapText="1"/>
    </xf>
    <xf numFmtId="166" fontId="0" fillId="0" borderId="1" xfId="0" applyNumberFormat="1" applyBorder="1"/>
    <xf numFmtId="166" fontId="3" fillId="2" borderId="1" xfId="0" applyNumberFormat="1" applyFont="1" applyFill="1" applyBorder="1"/>
    <xf numFmtId="166" fontId="3" fillId="0" borderId="1" xfId="0" applyNumberFormat="1" applyFont="1" applyBorder="1"/>
    <xf numFmtId="166" fontId="2" fillId="0" borderId="1" xfId="0" applyNumberFormat="1" applyFont="1" applyBorder="1"/>
    <xf numFmtId="166" fontId="4" fillId="2" borderId="1" xfId="0" applyNumberFormat="1" applyFont="1" applyFill="1" applyBorder="1"/>
    <xf numFmtId="166" fontId="4" fillId="0" borderId="1" xfId="0" applyNumberFormat="1" applyFont="1" applyBorder="1"/>
    <xf numFmtId="166" fontId="10" fillId="3" borderId="1" xfId="0" applyNumberFormat="1" applyFont="1" applyFill="1" applyBorder="1"/>
    <xf numFmtId="166" fontId="1" fillId="2" borderId="1" xfId="0" applyNumberFormat="1" applyFont="1" applyFill="1" applyBorder="1"/>
    <xf numFmtId="166" fontId="1" fillId="0" borderId="1" xfId="0" applyNumberFormat="1" applyFont="1" applyBorder="1"/>
    <xf numFmtId="165" fontId="7" fillId="0" borderId="1" xfId="1" applyNumberFormat="1" applyFont="1" applyFill="1" applyBorder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9" fillId="0" borderId="0" xfId="0" applyNumberFormat="1" applyFont="1" applyAlignment="1">
      <alignment horizontal="center" wrapText="1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topLeftCell="A19" zoomScale="75" zoomScaleNormal="75" workbookViewId="0">
      <selection activeCell="D26" sqref="D26"/>
    </sheetView>
  </sheetViews>
  <sheetFormatPr defaultRowHeight="15" x14ac:dyDescent="0.25"/>
  <cols>
    <col min="1" max="1" width="4" style="10" customWidth="1"/>
    <col min="2" max="2" width="15.7109375" style="1" customWidth="1"/>
    <col min="3" max="3" width="30.85546875" style="9" customWidth="1"/>
    <col min="4" max="4" width="21.5703125" style="1" customWidth="1"/>
    <col min="5" max="5" width="15.5703125" style="1" customWidth="1"/>
    <col min="6" max="6" width="14.85546875" style="1" customWidth="1"/>
    <col min="7" max="9" width="15.28515625" style="1" customWidth="1"/>
    <col min="10" max="10" width="17" style="1" customWidth="1"/>
    <col min="11" max="16384" width="9.140625" style="1"/>
  </cols>
  <sheetData>
    <row r="1" spans="1:10" ht="15.75" x14ac:dyDescent="0.25">
      <c r="E1" s="40" t="s">
        <v>14</v>
      </c>
      <c r="F1" s="40"/>
      <c r="G1" s="40"/>
      <c r="H1" s="40"/>
      <c r="I1" s="40"/>
      <c r="J1" s="40"/>
    </row>
    <row r="2" spans="1:10" ht="15.75" x14ac:dyDescent="0.25">
      <c r="E2" s="40" t="s">
        <v>10</v>
      </c>
      <c r="F2" s="40"/>
      <c r="G2" s="40"/>
      <c r="H2" s="40"/>
      <c r="I2" s="40"/>
      <c r="J2" s="40"/>
    </row>
    <row r="4" spans="1:10" s="8" customFormat="1" ht="18.75" x14ac:dyDescent="0.25">
      <c r="A4" s="36" t="s">
        <v>16</v>
      </c>
      <c r="B4" s="36"/>
      <c r="C4" s="36"/>
      <c r="D4" s="36"/>
      <c r="E4" s="36"/>
      <c r="F4" s="37"/>
      <c r="G4" s="37"/>
      <c r="H4" s="37"/>
      <c r="I4" s="37"/>
      <c r="J4" s="37"/>
    </row>
    <row r="6" spans="1:10" s="3" customFormat="1" ht="38.25" customHeight="1" x14ac:dyDescent="0.25">
      <c r="A6" s="41" t="s">
        <v>0</v>
      </c>
      <c r="B6" s="43" t="s">
        <v>6</v>
      </c>
      <c r="C6" s="44" t="s">
        <v>5</v>
      </c>
      <c r="D6" s="43" t="s">
        <v>4</v>
      </c>
      <c r="E6" s="46"/>
      <c r="F6" s="46"/>
      <c r="G6" s="46"/>
      <c r="H6" s="46"/>
      <c r="I6" s="46"/>
      <c r="J6" s="47"/>
    </row>
    <row r="7" spans="1:10" s="3" customFormat="1" ht="38.25" customHeight="1" x14ac:dyDescent="0.25">
      <c r="A7" s="42"/>
      <c r="B7" s="43"/>
      <c r="C7" s="45"/>
      <c r="D7" s="43"/>
      <c r="E7" s="4" t="s">
        <v>56</v>
      </c>
      <c r="F7" s="4" t="s">
        <v>58</v>
      </c>
      <c r="G7" s="4" t="s">
        <v>59</v>
      </c>
      <c r="H7" s="4" t="s">
        <v>60</v>
      </c>
      <c r="I7" s="4" t="s">
        <v>61</v>
      </c>
      <c r="J7" s="4" t="s">
        <v>3</v>
      </c>
    </row>
    <row r="8" spans="1:10" x14ac:dyDescent="0.25">
      <c r="A8" s="39"/>
      <c r="B8" s="38" t="s">
        <v>2</v>
      </c>
      <c r="C8" s="38" t="s">
        <v>57</v>
      </c>
      <c r="D8" s="11" t="s">
        <v>1</v>
      </c>
      <c r="E8" s="2">
        <f>E9+E10</f>
        <v>19900.612999999998</v>
      </c>
      <c r="F8" s="2">
        <f>F9+F10</f>
        <v>38094.671999999999</v>
      </c>
      <c r="G8" s="2">
        <f>G9+G10</f>
        <v>26327.135999999999</v>
      </c>
      <c r="H8" s="2">
        <f>H9+H10</f>
        <v>15724.303</v>
      </c>
      <c r="I8" s="2">
        <f>I9+I10</f>
        <v>16156.797</v>
      </c>
      <c r="J8" s="2">
        <f t="shared" ref="J8:J21" si="0">SUM(E8:I8)</f>
        <v>116203.52100000001</v>
      </c>
    </row>
    <row r="9" spans="1:10" ht="45" x14ac:dyDescent="0.25">
      <c r="A9" s="39"/>
      <c r="B9" s="38"/>
      <c r="C9" s="38"/>
      <c r="D9" s="11" t="s">
        <v>17</v>
      </c>
      <c r="E9" s="2">
        <f>E11+E13+E14+E15+E16+E17+E18+E19+E20+E21</f>
        <v>11668.713</v>
      </c>
      <c r="F9" s="2">
        <f>F11+F13+F14+F15+F16+F17+F18+F19+F20+F21</f>
        <v>28918.199000000001</v>
      </c>
      <c r="G9" s="2">
        <v>18437.287</v>
      </c>
      <c r="H9" s="2">
        <v>7830.4539999999997</v>
      </c>
      <c r="I9" s="2">
        <v>8257.9480000000003</v>
      </c>
      <c r="J9" s="2">
        <f t="shared" si="0"/>
        <v>75112.600999999995</v>
      </c>
    </row>
    <row r="10" spans="1:10" ht="30" x14ac:dyDescent="0.25">
      <c r="A10" s="39"/>
      <c r="B10" s="38"/>
      <c r="C10" s="38"/>
      <c r="D10" s="11" t="s">
        <v>18</v>
      </c>
      <c r="E10" s="2">
        <f>E12</f>
        <v>8231.9</v>
      </c>
      <c r="F10" s="2">
        <v>9176.473</v>
      </c>
      <c r="G10" s="2">
        <v>7889.8490000000002</v>
      </c>
      <c r="H10" s="2">
        <v>7893.8490000000002</v>
      </c>
      <c r="I10" s="2">
        <v>7898.8490000000002</v>
      </c>
      <c r="J10" s="2">
        <f t="shared" si="0"/>
        <v>41090.920000000006</v>
      </c>
    </row>
    <row r="11" spans="1:10" ht="57.75" customHeight="1" x14ac:dyDescent="0.25">
      <c r="A11" s="12" t="s">
        <v>19</v>
      </c>
      <c r="B11" s="11" t="s">
        <v>13</v>
      </c>
      <c r="C11" s="20" t="s">
        <v>20</v>
      </c>
      <c r="D11" s="11" t="s">
        <v>17</v>
      </c>
      <c r="E11" s="2">
        <v>5295.5860000000002</v>
      </c>
      <c r="F11" s="2">
        <v>6629.2809999999999</v>
      </c>
      <c r="G11" s="2">
        <v>5634.9750000000004</v>
      </c>
      <c r="H11" s="2">
        <v>5973.5649999999996</v>
      </c>
      <c r="I11" s="2">
        <v>6387.5649999999996</v>
      </c>
      <c r="J11" s="2">
        <f t="shared" si="0"/>
        <v>29920.971999999998</v>
      </c>
    </row>
    <row r="12" spans="1:10" ht="45" x14ac:dyDescent="0.25">
      <c r="A12" s="12" t="s">
        <v>21</v>
      </c>
      <c r="B12" s="11" t="s">
        <v>13</v>
      </c>
      <c r="C12" s="20" t="s">
        <v>29</v>
      </c>
      <c r="D12" s="11" t="s">
        <v>18</v>
      </c>
      <c r="E12" s="2">
        <v>8231.9</v>
      </c>
      <c r="F12" s="2">
        <v>9175.473</v>
      </c>
      <c r="G12" s="2">
        <v>7889.8490000000002</v>
      </c>
      <c r="H12" s="2">
        <v>7893.8490000000002</v>
      </c>
      <c r="I12" s="2">
        <v>7898.8490000000002</v>
      </c>
      <c r="J12" s="2">
        <f t="shared" si="0"/>
        <v>41089.920000000006</v>
      </c>
    </row>
    <row r="13" spans="1:10" ht="75" x14ac:dyDescent="0.25">
      <c r="A13" s="12" t="s">
        <v>22</v>
      </c>
      <c r="B13" s="11" t="s">
        <v>13</v>
      </c>
      <c r="C13" s="20" t="s">
        <v>30</v>
      </c>
      <c r="D13" s="11" t="s">
        <v>17</v>
      </c>
      <c r="E13" s="35">
        <v>431.41399999999999</v>
      </c>
      <c r="F13" s="35">
        <v>286.74</v>
      </c>
      <c r="G13" s="35">
        <v>286.74</v>
      </c>
      <c r="H13" s="35">
        <v>286.74</v>
      </c>
      <c r="I13" s="35">
        <v>286740</v>
      </c>
      <c r="J13" s="35">
        <f t="shared" si="0"/>
        <v>288031.63400000002</v>
      </c>
    </row>
    <row r="14" spans="1:10" ht="45" x14ac:dyDescent="0.25">
      <c r="A14" s="12" t="s">
        <v>23</v>
      </c>
      <c r="B14" s="11" t="s">
        <v>13</v>
      </c>
      <c r="C14" s="20" t="s">
        <v>31</v>
      </c>
      <c r="D14" s="11" t="s">
        <v>17</v>
      </c>
      <c r="E14" s="2">
        <v>416.1</v>
      </c>
      <c r="F14" s="2">
        <v>14247.91</v>
      </c>
      <c r="G14" s="2">
        <v>540.44000000000005</v>
      </c>
      <c r="H14" s="2">
        <v>545.44000000000005</v>
      </c>
      <c r="I14" s="2">
        <v>545.44000000000005</v>
      </c>
      <c r="J14" s="2">
        <f t="shared" si="0"/>
        <v>16295.330000000002</v>
      </c>
    </row>
    <row r="15" spans="1:10" ht="45" x14ac:dyDescent="0.25">
      <c r="A15" s="12" t="s">
        <v>24</v>
      </c>
      <c r="B15" s="11" t="s">
        <v>13</v>
      </c>
      <c r="C15" s="20" t="s">
        <v>32</v>
      </c>
      <c r="D15" s="11" t="s">
        <v>17</v>
      </c>
      <c r="E15" s="2">
        <v>3419.6</v>
      </c>
      <c r="F15" s="2">
        <v>4338.1260000000002</v>
      </c>
      <c r="G15" s="2">
        <v>18</v>
      </c>
      <c r="H15" s="2">
        <v>0</v>
      </c>
      <c r="I15" s="2">
        <v>0</v>
      </c>
      <c r="J15" s="2">
        <f t="shared" si="0"/>
        <v>7775.7260000000006</v>
      </c>
    </row>
    <row r="16" spans="1:10" ht="48.75" customHeight="1" x14ac:dyDescent="0.25">
      <c r="A16" s="12" t="s">
        <v>25</v>
      </c>
      <c r="B16" s="11" t="s">
        <v>13</v>
      </c>
      <c r="C16" s="20" t="s">
        <v>33</v>
      </c>
      <c r="D16" s="11" t="s">
        <v>17</v>
      </c>
      <c r="E16" s="2">
        <v>886.97</v>
      </c>
      <c r="F16" s="2">
        <v>2401.04</v>
      </c>
      <c r="G16" s="2">
        <v>11725.232</v>
      </c>
      <c r="H16" s="2">
        <v>780.10900000000004</v>
      </c>
      <c r="I16" s="2">
        <v>790.303</v>
      </c>
      <c r="J16" s="2">
        <f t="shared" si="0"/>
        <v>16583.654000000002</v>
      </c>
    </row>
    <row r="17" spans="1:10" ht="45" x14ac:dyDescent="0.25">
      <c r="A17" s="12" t="s">
        <v>26</v>
      </c>
      <c r="B17" s="11" t="s">
        <v>13</v>
      </c>
      <c r="C17" s="20" t="s">
        <v>34</v>
      </c>
      <c r="D17" s="11" t="s">
        <v>17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f t="shared" si="0"/>
        <v>0</v>
      </c>
    </row>
    <row r="18" spans="1:10" ht="45" x14ac:dyDescent="0.25">
      <c r="A18" s="12" t="s">
        <v>27</v>
      </c>
      <c r="B18" s="11" t="s">
        <v>13</v>
      </c>
      <c r="C18" s="20" t="s">
        <v>35</v>
      </c>
      <c r="D18" s="11" t="s">
        <v>17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0"/>
        <v>0</v>
      </c>
    </row>
    <row r="19" spans="1:10" ht="45" x14ac:dyDescent="0.25">
      <c r="A19" s="12" t="s">
        <v>28</v>
      </c>
      <c r="B19" s="11" t="s">
        <v>13</v>
      </c>
      <c r="C19" s="20" t="s">
        <v>36</v>
      </c>
      <c r="D19" s="11" t="s">
        <v>17</v>
      </c>
      <c r="E19" s="2">
        <v>5</v>
      </c>
      <c r="F19" s="2">
        <v>5</v>
      </c>
      <c r="G19" s="2">
        <v>5</v>
      </c>
      <c r="H19" s="2">
        <v>5</v>
      </c>
      <c r="I19" s="2">
        <v>5</v>
      </c>
      <c r="J19" s="2">
        <f t="shared" si="0"/>
        <v>25</v>
      </c>
    </row>
    <row r="20" spans="1:10" ht="45" x14ac:dyDescent="0.25">
      <c r="A20" s="19" t="s">
        <v>53</v>
      </c>
      <c r="B20" s="16" t="s">
        <v>13</v>
      </c>
      <c r="C20" s="17" t="s">
        <v>55</v>
      </c>
      <c r="D20" s="16" t="s">
        <v>17</v>
      </c>
      <c r="E20" s="18">
        <v>1050</v>
      </c>
      <c r="F20" s="18">
        <v>1010.102</v>
      </c>
      <c r="G20" s="18">
        <v>0</v>
      </c>
      <c r="H20" s="18">
        <v>0</v>
      </c>
      <c r="I20" s="18">
        <v>0</v>
      </c>
      <c r="J20" s="18">
        <f t="shared" si="0"/>
        <v>2060.1019999999999</v>
      </c>
    </row>
    <row r="21" spans="1:10" ht="45" x14ac:dyDescent="0.25">
      <c r="A21" s="19" t="s">
        <v>63</v>
      </c>
      <c r="B21" s="16" t="s">
        <v>13</v>
      </c>
      <c r="C21" s="17" t="s">
        <v>62</v>
      </c>
      <c r="D21" s="16" t="s">
        <v>17</v>
      </c>
      <c r="E21" s="18">
        <v>164.04300000000001</v>
      </c>
      <c r="F21" s="18">
        <v>0</v>
      </c>
      <c r="G21" s="18">
        <v>0</v>
      </c>
      <c r="H21" s="18">
        <v>0</v>
      </c>
      <c r="I21" s="18">
        <v>0</v>
      </c>
      <c r="J21" s="18">
        <f t="shared" si="0"/>
        <v>164.04300000000001</v>
      </c>
    </row>
  </sheetData>
  <mergeCells count="11">
    <mergeCell ref="A4:J4"/>
    <mergeCell ref="B8:B10"/>
    <mergeCell ref="C8:C10"/>
    <mergeCell ref="A8:A10"/>
    <mergeCell ref="E1:J1"/>
    <mergeCell ref="E2:J2"/>
    <mergeCell ref="A6:A7"/>
    <mergeCell ref="B6:B7"/>
    <mergeCell ref="C6:C7"/>
    <mergeCell ref="D6:D7"/>
    <mergeCell ref="E6:J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55" zoomScale="75" zoomScaleNormal="75" workbookViewId="0">
      <selection activeCell="H48" sqref="H48"/>
    </sheetView>
  </sheetViews>
  <sheetFormatPr defaultRowHeight="15" x14ac:dyDescent="0.25"/>
  <cols>
    <col min="1" max="1" width="3.85546875" style="5" customWidth="1"/>
    <col min="2" max="2" width="18" customWidth="1"/>
    <col min="3" max="3" width="32.42578125" customWidth="1"/>
    <col min="4" max="4" width="38.140625" customWidth="1"/>
    <col min="5" max="5" width="15.28515625" customWidth="1"/>
    <col min="6" max="7" width="15.140625" customWidth="1"/>
    <col min="8" max="8" width="14.85546875" customWidth="1"/>
    <col min="9" max="9" width="15.7109375" customWidth="1"/>
    <col min="10" max="10" width="17" customWidth="1"/>
  </cols>
  <sheetData>
    <row r="1" spans="1:10" ht="15.75" x14ac:dyDescent="0.25">
      <c r="E1" s="40" t="s">
        <v>15</v>
      </c>
      <c r="F1" s="40"/>
      <c r="G1" s="40"/>
      <c r="H1" s="40"/>
      <c r="I1" s="40"/>
      <c r="J1" s="40"/>
    </row>
    <row r="2" spans="1:10" ht="15.75" x14ac:dyDescent="0.25">
      <c r="E2" s="40" t="s">
        <v>10</v>
      </c>
      <c r="F2" s="40"/>
      <c r="G2" s="40"/>
      <c r="H2" s="40"/>
      <c r="I2" s="40"/>
      <c r="J2" s="40"/>
    </row>
    <row r="4" spans="1:10" ht="18.75" x14ac:dyDescent="0.3">
      <c r="A4" s="49" t="s">
        <v>11</v>
      </c>
      <c r="B4" s="49"/>
      <c r="C4" s="49"/>
      <c r="D4" s="49"/>
      <c r="E4" s="49"/>
      <c r="F4" s="49"/>
      <c r="G4" s="49"/>
      <c r="H4" s="49"/>
      <c r="I4" s="49"/>
      <c r="J4" s="49"/>
    </row>
    <row r="5" spans="1:10" ht="18.75" x14ac:dyDescent="0.3">
      <c r="A5" s="49" t="s">
        <v>12</v>
      </c>
      <c r="B5" s="49"/>
      <c r="C5" s="49"/>
      <c r="D5" s="49"/>
      <c r="E5" s="49"/>
      <c r="F5" s="49"/>
      <c r="G5" s="49"/>
      <c r="H5" s="49"/>
      <c r="I5" s="49"/>
      <c r="J5" s="49"/>
    </row>
    <row r="7" spans="1:10" s="6" customFormat="1" ht="40.5" customHeight="1" x14ac:dyDescent="0.25">
      <c r="A7" s="55" t="s">
        <v>0</v>
      </c>
      <c r="B7" s="53" t="s">
        <v>6</v>
      </c>
      <c r="C7" s="53" t="s">
        <v>5</v>
      </c>
      <c r="D7" s="53" t="s">
        <v>9</v>
      </c>
      <c r="E7" s="53"/>
      <c r="F7" s="53"/>
      <c r="G7" s="53"/>
      <c r="H7" s="53"/>
      <c r="I7" s="53"/>
      <c r="J7" s="53"/>
    </row>
    <row r="8" spans="1:10" s="6" customFormat="1" ht="40.5" customHeight="1" x14ac:dyDescent="0.25">
      <c r="A8" s="56"/>
      <c r="B8" s="53"/>
      <c r="C8" s="53"/>
      <c r="D8" s="53"/>
      <c r="E8" s="7" t="s">
        <v>56</v>
      </c>
      <c r="F8" s="7" t="s">
        <v>58</v>
      </c>
      <c r="G8" s="7" t="s">
        <v>59</v>
      </c>
      <c r="H8" s="7" t="s">
        <v>60</v>
      </c>
      <c r="I8" s="7" t="s">
        <v>61</v>
      </c>
      <c r="J8" s="7" t="s">
        <v>8</v>
      </c>
    </row>
    <row r="9" spans="1:10" x14ac:dyDescent="0.25">
      <c r="A9" s="59"/>
      <c r="B9" s="58" t="s">
        <v>7</v>
      </c>
      <c r="C9" s="58" t="s">
        <v>64</v>
      </c>
      <c r="D9" s="21" t="s">
        <v>37</v>
      </c>
      <c r="E9" s="22">
        <f t="shared" ref="E9:E14" si="0">E15+E21+E27+E33+E39+E45+E51+E57+E63+E69+E75</f>
        <v>19900.613000000005</v>
      </c>
      <c r="F9" s="22">
        <f>F10+F11+F12+F13</f>
        <v>38094.671999999999</v>
      </c>
      <c r="G9" s="22">
        <f>G15+G21+G27+G33+G39+G45+G51+G57+G63+G69+G75</f>
        <v>26327.135999999999</v>
      </c>
      <c r="H9" s="22">
        <f>H15+H21+H27+H33+H39+H45+H51+H57+H63+H69+H75</f>
        <v>15724.303</v>
      </c>
      <c r="I9" s="22">
        <f>I15+I21+I27+I33+I39+I45+I51+I57+I63+I69+I75</f>
        <v>16156.797</v>
      </c>
      <c r="J9" s="23">
        <f t="shared" ref="J9:J20" si="1">SUM(E9:I9)</f>
        <v>116203.52100000001</v>
      </c>
    </row>
    <row r="10" spans="1:10" x14ac:dyDescent="0.25">
      <c r="A10" s="59"/>
      <c r="B10" s="58"/>
      <c r="C10" s="58"/>
      <c r="D10" s="13" t="s">
        <v>38</v>
      </c>
      <c r="E10" s="24">
        <f t="shared" si="0"/>
        <v>3029.47</v>
      </c>
      <c r="F10" s="24">
        <f>F16+F34+F40</f>
        <v>14257.45</v>
      </c>
      <c r="G10" s="24">
        <f>G16+G34+G40+G46</f>
        <v>231.9</v>
      </c>
      <c r="H10" s="24">
        <f>H16+H34+H40</f>
        <v>239.6</v>
      </c>
      <c r="I10" s="24">
        <f>I16+I34+I40</f>
        <v>247.9</v>
      </c>
      <c r="J10" s="25">
        <f t="shared" si="1"/>
        <v>18006.320000000003</v>
      </c>
    </row>
    <row r="11" spans="1:10" x14ac:dyDescent="0.25">
      <c r="A11" s="59"/>
      <c r="B11" s="58"/>
      <c r="C11" s="58"/>
      <c r="D11" s="13" t="s">
        <v>39</v>
      </c>
      <c r="E11" s="24">
        <f t="shared" si="0"/>
        <v>1417.6730000000002</v>
      </c>
      <c r="F11" s="24">
        <f>F17+F35+F41+F71</f>
        <v>1140.752</v>
      </c>
      <c r="G11" s="24">
        <f>G17+G35+G41+G71+G47</f>
        <v>10124.4</v>
      </c>
      <c r="H11" s="24">
        <f>H17+H35+H41+H71</f>
        <v>1.4</v>
      </c>
      <c r="I11" s="24">
        <f>I17+I35+I41+I71</f>
        <v>1.4</v>
      </c>
      <c r="J11" s="25">
        <f t="shared" si="1"/>
        <v>12685.625</v>
      </c>
    </row>
    <row r="12" spans="1:10" x14ac:dyDescent="0.25">
      <c r="A12" s="59"/>
      <c r="B12" s="58"/>
      <c r="C12" s="58"/>
      <c r="D12" s="13" t="s">
        <v>40</v>
      </c>
      <c r="E12" s="24">
        <f t="shared" si="0"/>
        <v>3274.5</v>
      </c>
      <c r="F12" s="24">
        <f>F18</f>
        <v>1693.76</v>
      </c>
      <c r="G12" s="24">
        <f>G18</f>
        <v>751.9</v>
      </c>
      <c r="H12" s="24">
        <f>H18</f>
        <v>676.4</v>
      </c>
      <c r="I12" s="24">
        <f>I18</f>
        <v>676.4</v>
      </c>
      <c r="J12" s="25">
        <f t="shared" si="1"/>
        <v>7072.9599999999991</v>
      </c>
    </row>
    <row r="13" spans="1:10" x14ac:dyDescent="0.25">
      <c r="A13" s="59"/>
      <c r="B13" s="58"/>
      <c r="C13" s="58"/>
      <c r="D13" s="13" t="s">
        <v>41</v>
      </c>
      <c r="E13" s="24">
        <f t="shared" si="0"/>
        <v>12178.970000000001</v>
      </c>
      <c r="F13" s="24">
        <f>F19+F25+F31+F37+F43+F49+F67</f>
        <v>21002.71</v>
      </c>
      <c r="G13" s="24">
        <f>G19+G25+G31+G37+G43+G49+G67</f>
        <v>15116.682000000001</v>
      </c>
      <c r="H13" s="24">
        <f>H19+H25+H31+H37+H43+H49+H67</f>
        <v>14806.903000000002</v>
      </c>
      <c r="I13" s="24">
        <f>I19+I25+I31+I37+I43+I49+I67</f>
        <v>15231.097000000002</v>
      </c>
      <c r="J13" s="25">
        <f t="shared" si="1"/>
        <v>78336.361999999994</v>
      </c>
    </row>
    <row r="14" spans="1:10" x14ac:dyDescent="0.25">
      <c r="A14" s="59"/>
      <c r="B14" s="58"/>
      <c r="C14" s="58"/>
      <c r="D14" s="13" t="s">
        <v>42</v>
      </c>
      <c r="E14" s="24">
        <f t="shared" si="0"/>
        <v>0</v>
      </c>
      <c r="F14" s="24">
        <v>0</v>
      </c>
      <c r="G14" s="24">
        <v>0</v>
      </c>
      <c r="H14" s="24">
        <v>0</v>
      </c>
      <c r="I14" s="24">
        <v>0</v>
      </c>
      <c r="J14" s="25">
        <f t="shared" si="1"/>
        <v>0</v>
      </c>
    </row>
    <row r="15" spans="1:10" x14ac:dyDescent="0.25">
      <c r="A15" s="48">
        <v>1</v>
      </c>
      <c r="B15" s="57" t="s">
        <v>44</v>
      </c>
      <c r="C15" s="57" t="s">
        <v>45</v>
      </c>
      <c r="D15" s="21" t="s">
        <v>37</v>
      </c>
      <c r="E15" s="22">
        <f>E16+E17+E18+E19+E20</f>
        <v>5295.5860000000002</v>
      </c>
      <c r="F15" s="22">
        <f>F16+F17+F18+F19+F20</f>
        <v>6629.280999999999</v>
      </c>
      <c r="G15" s="22">
        <f>G16+G17+G18+G19+G20</f>
        <v>5861.875</v>
      </c>
      <c r="H15" s="22">
        <f>H16+H17+H18+H19+H20</f>
        <v>6213.165</v>
      </c>
      <c r="I15" s="22">
        <f>I16+I17+I18+I19+I20</f>
        <v>6630.4650000000001</v>
      </c>
      <c r="J15" s="23">
        <f t="shared" si="1"/>
        <v>30630.371999999999</v>
      </c>
    </row>
    <row r="16" spans="1:10" x14ac:dyDescent="0.25">
      <c r="A16" s="48"/>
      <c r="B16" s="57"/>
      <c r="C16" s="57"/>
      <c r="D16" s="13" t="s">
        <v>38</v>
      </c>
      <c r="E16" s="26">
        <v>205</v>
      </c>
      <c r="F16" s="26">
        <v>226.5</v>
      </c>
      <c r="G16" s="26">
        <v>231.9</v>
      </c>
      <c r="H16" s="26">
        <v>239.6</v>
      </c>
      <c r="I16" s="26">
        <v>247.9</v>
      </c>
      <c r="J16" s="25">
        <f t="shared" si="1"/>
        <v>1150.9000000000001</v>
      </c>
    </row>
    <row r="17" spans="1:10" x14ac:dyDescent="0.25">
      <c r="A17" s="48"/>
      <c r="B17" s="57"/>
      <c r="C17" s="57"/>
      <c r="D17" s="13" t="s">
        <v>39</v>
      </c>
      <c r="E17" s="26">
        <v>0.5</v>
      </c>
      <c r="F17" s="26">
        <v>0.3</v>
      </c>
      <c r="G17" s="26">
        <v>1.4</v>
      </c>
      <c r="H17" s="26">
        <v>1.4</v>
      </c>
      <c r="I17" s="26">
        <v>1.4</v>
      </c>
      <c r="J17" s="25">
        <f t="shared" si="1"/>
        <v>5</v>
      </c>
    </row>
    <row r="18" spans="1:10" x14ac:dyDescent="0.25">
      <c r="A18" s="48"/>
      <c r="B18" s="57"/>
      <c r="C18" s="57"/>
      <c r="D18" s="13" t="s">
        <v>40</v>
      </c>
      <c r="E18" s="26">
        <v>3274.5</v>
      </c>
      <c r="F18" s="26">
        <v>1693.76</v>
      </c>
      <c r="G18" s="26">
        <v>751.9</v>
      </c>
      <c r="H18" s="26">
        <v>676.4</v>
      </c>
      <c r="I18" s="26">
        <v>676.4</v>
      </c>
      <c r="J18" s="25">
        <f t="shared" si="1"/>
        <v>7072.9599999999991</v>
      </c>
    </row>
    <row r="19" spans="1:10" x14ac:dyDescent="0.25">
      <c r="A19" s="48"/>
      <c r="B19" s="57"/>
      <c r="C19" s="57"/>
      <c r="D19" s="13" t="s">
        <v>41</v>
      </c>
      <c r="E19" s="26">
        <v>1815.586</v>
      </c>
      <c r="F19" s="26">
        <v>4708.7209999999995</v>
      </c>
      <c r="G19" s="26">
        <v>4876.6750000000002</v>
      </c>
      <c r="H19" s="26">
        <v>5295.7650000000003</v>
      </c>
      <c r="I19" s="26">
        <v>5704.7650000000003</v>
      </c>
      <c r="J19" s="25">
        <f t="shared" si="1"/>
        <v>22401.511999999999</v>
      </c>
    </row>
    <row r="20" spans="1:10" x14ac:dyDescent="0.25">
      <c r="A20" s="48"/>
      <c r="B20" s="57"/>
      <c r="C20" s="57"/>
      <c r="D20" s="13" t="s">
        <v>42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5">
        <f t="shared" si="1"/>
        <v>0</v>
      </c>
    </row>
    <row r="21" spans="1:10" ht="15" customHeight="1" x14ac:dyDescent="0.25">
      <c r="A21" s="48">
        <v>2</v>
      </c>
      <c r="B21" s="57" t="s">
        <v>44</v>
      </c>
      <c r="C21" s="54" t="s">
        <v>46</v>
      </c>
      <c r="D21" s="21" t="s">
        <v>37</v>
      </c>
      <c r="E21" s="22">
        <f>E22+E23+E24+E25+E26</f>
        <v>8231.9</v>
      </c>
      <c r="F21" s="27">
        <f>F22+F23+F24+F25+F26</f>
        <v>9176.473</v>
      </c>
      <c r="G21" s="33">
        <f>G22+G23+G24+G25+G26</f>
        <v>7889.8490000000002</v>
      </c>
      <c r="H21" s="33">
        <f>H22+H23+H24+H25+H26</f>
        <v>7893.8490000000002</v>
      </c>
      <c r="I21" s="33">
        <f>I22+I23+I24+I25+I26</f>
        <v>7898.8490000000002</v>
      </c>
      <c r="J21" s="23">
        <f>SUM(E21:H21)</f>
        <v>33192.071000000004</v>
      </c>
    </row>
    <row r="22" spans="1:10" x14ac:dyDescent="0.25">
      <c r="A22" s="48"/>
      <c r="B22" s="57"/>
      <c r="C22" s="54"/>
      <c r="D22" s="13" t="s">
        <v>38</v>
      </c>
      <c r="E22" s="26">
        <v>0</v>
      </c>
      <c r="F22" s="28">
        <v>0</v>
      </c>
      <c r="G22" s="34">
        <v>0</v>
      </c>
      <c r="H22" s="34">
        <v>0</v>
      </c>
      <c r="I22" s="34">
        <v>0</v>
      </c>
      <c r="J22" s="25">
        <f t="shared" ref="J22:J53" si="2">SUM(E22:I22)</f>
        <v>0</v>
      </c>
    </row>
    <row r="23" spans="1:10" x14ac:dyDescent="0.25">
      <c r="A23" s="48"/>
      <c r="B23" s="57"/>
      <c r="C23" s="54"/>
      <c r="D23" s="13" t="s">
        <v>39</v>
      </c>
      <c r="E23" s="26">
        <v>224.6</v>
      </c>
      <c r="F23" s="28">
        <v>0</v>
      </c>
      <c r="G23" s="34">
        <v>0</v>
      </c>
      <c r="H23" s="34">
        <v>0</v>
      </c>
      <c r="I23" s="34">
        <v>0</v>
      </c>
      <c r="J23" s="25">
        <f t="shared" si="2"/>
        <v>224.6</v>
      </c>
    </row>
    <row r="24" spans="1:10" x14ac:dyDescent="0.25">
      <c r="A24" s="48"/>
      <c r="B24" s="57"/>
      <c r="C24" s="54"/>
      <c r="D24" s="13" t="s">
        <v>40</v>
      </c>
      <c r="E24" s="26">
        <v>0</v>
      </c>
      <c r="F24" s="28">
        <v>0</v>
      </c>
      <c r="G24" s="34">
        <v>0</v>
      </c>
      <c r="H24" s="34">
        <v>0</v>
      </c>
      <c r="I24" s="34">
        <v>0</v>
      </c>
      <c r="J24" s="25">
        <f t="shared" si="2"/>
        <v>0</v>
      </c>
    </row>
    <row r="25" spans="1:10" x14ac:dyDescent="0.25">
      <c r="A25" s="48"/>
      <c r="B25" s="57"/>
      <c r="C25" s="54"/>
      <c r="D25" s="13" t="s">
        <v>41</v>
      </c>
      <c r="E25" s="26">
        <v>8007.3</v>
      </c>
      <c r="F25" s="28">
        <v>9176.473</v>
      </c>
      <c r="G25" s="34">
        <v>7889.8490000000002</v>
      </c>
      <c r="H25" s="34">
        <v>7893.8490000000002</v>
      </c>
      <c r="I25" s="34">
        <v>7898.8490000000002</v>
      </c>
      <c r="J25" s="25">
        <f t="shared" si="2"/>
        <v>40866.320000000007</v>
      </c>
    </row>
    <row r="26" spans="1:10" x14ac:dyDescent="0.25">
      <c r="A26" s="48"/>
      <c r="B26" s="57"/>
      <c r="C26" s="54"/>
      <c r="D26" s="13" t="s">
        <v>42</v>
      </c>
      <c r="E26" s="26">
        <v>0</v>
      </c>
      <c r="F26" s="29">
        <v>0</v>
      </c>
      <c r="G26" s="34">
        <v>0</v>
      </c>
      <c r="H26" s="34">
        <v>0</v>
      </c>
      <c r="I26" s="34">
        <v>0</v>
      </c>
      <c r="J26" s="25">
        <f t="shared" si="2"/>
        <v>0</v>
      </c>
    </row>
    <row r="27" spans="1:10" x14ac:dyDescent="0.25">
      <c r="A27" s="48">
        <v>3</v>
      </c>
      <c r="B27" s="57" t="s">
        <v>44</v>
      </c>
      <c r="C27" s="54" t="s">
        <v>43</v>
      </c>
      <c r="D27" s="21" t="s">
        <v>37</v>
      </c>
      <c r="E27" s="22">
        <f>SUM(E28:E32)</f>
        <v>431.41399999999999</v>
      </c>
      <c r="F27" s="30">
        <f>F28+F29+F30+F31+F32</f>
        <v>286.74</v>
      </c>
      <c r="G27" s="22">
        <f>G28+G29+G30+G31+G32</f>
        <v>286.74</v>
      </c>
      <c r="H27" s="22">
        <f>H28+H29+H30+H31+H32</f>
        <v>286.74</v>
      </c>
      <c r="I27" s="22">
        <f>I28+I29+I30+I31+I32</f>
        <v>286.74</v>
      </c>
      <c r="J27" s="23">
        <f t="shared" si="2"/>
        <v>1578.374</v>
      </c>
    </row>
    <row r="28" spans="1:10" x14ac:dyDescent="0.25">
      <c r="A28" s="48"/>
      <c r="B28" s="57"/>
      <c r="C28" s="54"/>
      <c r="D28" s="13" t="s">
        <v>38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5">
        <f t="shared" si="2"/>
        <v>0</v>
      </c>
    </row>
    <row r="29" spans="1:10" x14ac:dyDescent="0.25">
      <c r="A29" s="48"/>
      <c r="B29" s="57"/>
      <c r="C29" s="54"/>
      <c r="D29" s="13" t="s">
        <v>39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5">
        <f t="shared" si="2"/>
        <v>0</v>
      </c>
    </row>
    <row r="30" spans="1:10" x14ac:dyDescent="0.25">
      <c r="A30" s="48"/>
      <c r="B30" s="57"/>
      <c r="C30" s="54"/>
      <c r="D30" s="13" t="s">
        <v>40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5">
        <f t="shared" si="2"/>
        <v>0</v>
      </c>
    </row>
    <row r="31" spans="1:10" x14ac:dyDescent="0.25">
      <c r="A31" s="48"/>
      <c r="B31" s="57"/>
      <c r="C31" s="54"/>
      <c r="D31" s="13" t="s">
        <v>41</v>
      </c>
      <c r="E31" s="26">
        <v>431.41399999999999</v>
      </c>
      <c r="F31" s="26">
        <v>286.74</v>
      </c>
      <c r="G31" s="26">
        <v>286.74</v>
      </c>
      <c r="H31" s="26">
        <v>286.74</v>
      </c>
      <c r="I31" s="26">
        <v>286.74</v>
      </c>
      <c r="J31" s="25">
        <f t="shared" si="2"/>
        <v>1578.374</v>
      </c>
    </row>
    <row r="32" spans="1:10" x14ac:dyDescent="0.25">
      <c r="A32" s="48"/>
      <c r="B32" s="57"/>
      <c r="C32" s="54"/>
      <c r="D32" s="13" t="s">
        <v>42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5">
        <f t="shared" si="2"/>
        <v>0</v>
      </c>
    </row>
    <row r="33" spans="1:10" x14ac:dyDescent="0.25">
      <c r="A33" s="48">
        <v>4</v>
      </c>
      <c r="B33" s="57" t="s">
        <v>44</v>
      </c>
      <c r="C33" s="54" t="s">
        <v>47</v>
      </c>
      <c r="D33" s="21" t="s">
        <v>37</v>
      </c>
      <c r="E33" s="22">
        <f>E34+E35+E36+E37+E38</f>
        <v>416.1</v>
      </c>
      <c r="F33" s="22">
        <f>F34+F35+F36+F37+F38</f>
        <v>14247.91</v>
      </c>
      <c r="G33" s="22">
        <f>G34+G35+G36+G37+G38</f>
        <v>540.44000000000005</v>
      </c>
      <c r="H33" s="22">
        <f>H34+H35+H36+H37+H38</f>
        <v>545.44000000000005</v>
      </c>
      <c r="I33" s="22">
        <f>I34+I35+I36+I37+I38</f>
        <v>545.44000000000005</v>
      </c>
      <c r="J33" s="23">
        <f t="shared" si="2"/>
        <v>16295.330000000002</v>
      </c>
    </row>
    <row r="34" spans="1:10" x14ac:dyDescent="0.25">
      <c r="A34" s="48"/>
      <c r="B34" s="57"/>
      <c r="C34" s="54"/>
      <c r="D34" s="13" t="s">
        <v>38</v>
      </c>
      <c r="E34" s="26">
        <v>0</v>
      </c>
      <c r="F34" s="26">
        <v>11303.5</v>
      </c>
      <c r="G34" s="26">
        <v>0</v>
      </c>
      <c r="H34" s="26">
        <v>0</v>
      </c>
      <c r="I34" s="26">
        <v>0</v>
      </c>
      <c r="J34" s="25">
        <f t="shared" si="2"/>
        <v>11303.5</v>
      </c>
    </row>
    <row r="35" spans="1:10" x14ac:dyDescent="0.25">
      <c r="A35" s="48"/>
      <c r="B35" s="57"/>
      <c r="C35" s="54"/>
      <c r="D35" s="13" t="s">
        <v>39</v>
      </c>
      <c r="E35" s="26">
        <v>0</v>
      </c>
      <c r="F35" s="26">
        <v>102.8</v>
      </c>
      <c r="G35" s="26">
        <v>0</v>
      </c>
      <c r="H35" s="26">
        <v>0</v>
      </c>
      <c r="I35" s="26">
        <v>0</v>
      </c>
      <c r="J35" s="25">
        <f t="shared" si="2"/>
        <v>102.8</v>
      </c>
    </row>
    <row r="36" spans="1:10" x14ac:dyDescent="0.25">
      <c r="A36" s="48"/>
      <c r="B36" s="57"/>
      <c r="C36" s="54"/>
      <c r="D36" s="13" t="s">
        <v>40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5">
        <f t="shared" si="2"/>
        <v>0</v>
      </c>
    </row>
    <row r="37" spans="1:10" x14ac:dyDescent="0.25">
      <c r="A37" s="48"/>
      <c r="B37" s="57"/>
      <c r="C37" s="54"/>
      <c r="D37" s="13" t="s">
        <v>41</v>
      </c>
      <c r="E37" s="26">
        <v>416.1</v>
      </c>
      <c r="F37" s="26">
        <v>2841.61</v>
      </c>
      <c r="G37" s="2">
        <v>540.44000000000005</v>
      </c>
      <c r="H37" s="2">
        <v>545.44000000000005</v>
      </c>
      <c r="I37" s="2">
        <v>545.44000000000005</v>
      </c>
      <c r="J37" s="25">
        <f t="shared" si="2"/>
        <v>4889.0300000000007</v>
      </c>
    </row>
    <row r="38" spans="1:10" x14ac:dyDescent="0.25">
      <c r="A38" s="48"/>
      <c r="B38" s="57"/>
      <c r="C38" s="54"/>
      <c r="D38" s="13" t="s">
        <v>42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5">
        <f t="shared" si="2"/>
        <v>0</v>
      </c>
    </row>
    <row r="39" spans="1:10" x14ac:dyDescent="0.25">
      <c r="A39" s="48">
        <v>5</v>
      </c>
      <c r="B39" s="57" t="s">
        <v>44</v>
      </c>
      <c r="C39" s="54" t="s">
        <v>48</v>
      </c>
      <c r="D39" s="21" t="s">
        <v>37</v>
      </c>
      <c r="E39" s="22">
        <f>E40+E41+E42+E43+E44</f>
        <v>3419.6</v>
      </c>
      <c r="F39" s="22">
        <f>F40+F41+F42+F43+F44</f>
        <v>4338.1260000000002</v>
      </c>
      <c r="G39" s="22">
        <f>G40+G41+G42+G43+G44</f>
        <v>18</v>
      </c>
      <c r="H39" s="22">
        <f>H40+H41+H42+H43+H44</f>
        <v>0</v>
      </c>
      <c r="I39" s="22">
        <f>I40+I41+I42+I43+I44</f>
        <v>0</v>
      </c>
      <c r="J39" s="23">
        <f t="shared" si="2"/>
        <v>7775.7260000000006</v>
      </c>
    </row>
    <row r="40" spans="1:10" x14ac:dyDescent="0.25">
      <c r="A40" s="48"/>
      <c r="B40" s="57"/>
      <c r="C40" s="54"/>
      <c r="D40" s="13" t="s">
        <v>38</v>
      </c>
      <c r="E40" s="26">
        <v>2824.47</v>
      </c>
      <c r="F40" s="26">
        <v>2727.45</v>
      </c>
      <c r="G40" s="26">
        <v>0</v>
      </c>
      <c r="H40" s="26">
        <v>0</v>
      </c>
      <c r="I40" s="26">
        <v>0</v>
      </c>
      <c r="J40" s="25">
        <f t="shared" si="2"/>
        <v>5551.92</v>
      </c>
    </row>
    <row r="41" spans="1:10" x14ac:dyDescent="0.25">
      <c r="A41" s="48"/>
      <c r="B41" s="57"/>
      <c r="C41" s="54"/>
      <c r="D41" s="13" t="s">
        <v>39</v>
      </c>
      <c r="E41" s="26">
        <v>28.53</v>
      </c>
      <c r="F41" s="26">
        <v>27.55</v>
      </c>
      <c r="G41" s="26">
        <v>0</v>
      </c>
      <c r="H41" s="26">
        <v>0</v>
      </c>
      <c r="I41" s="26">
        <v>0</v>
      </c>
      <c r="J41" s="25">
        <f t="shared" si="2"/>
        <v>56.08</v>
      </c>
    </row>
    <row r="42" spans="1:10" x14ac:dyDescent="0.25">
      <c r="A42" s="48"/>
      <c r="B42" s="57"/>
      <c r="C42" s="54"/>
      <c r="D42" s="13" t="s">
        <v>40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5">
        <f t="shared" si="2"/>
        <v>0</v>
      </c>
    </row>
    <row r="43" spans="1:10" x14ac:dyDescent="0.25">
      <c r="A43" s="48"/>
      <c r="B43" s="57"/>
      <c r="C43" s="54"/>
      <c r="D43" s="13" t="s">
        <v>41</v>
      </c>
      <c r="E43" s="26">
        <v>566.6</v>
      </c>
      <c r="F43" s="26">
        <v>1583.126</v>
      </c>
      <c r="G43" s="2">
        <v>18</v>
      </c>
      <c r="H43" s="2">
        <v>0</v>
      </c>
      <c r="I43" s="2">
        <v>0</v>
      </c>
      <c r="J43" s="25">
        <f t="shared" si="2"/>
        <v>2167.7260000000001</v>
      </c>
    </row>
    <row r="44" spans="1:10" x14ac:dyDescent="0.25">
      <c r="A44" s="48"/>
      <c r="B44" s="57"/>
      <c r="C44" s="54"/>
      <c r="D44" s="13" t="s">
        <v>42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5">
        <f t="shared" si="2"/>
        <v>0</v>
      </c>
    </row>
    <row r="45" spans="1:10" x14ac:dyDescent="0.25">
      <c r="A45" s="48">
        <v>6</v>
      </c>
      <c r="B45" s="57" t="s">
        <v>44</v>
      </c>
      <c r="C45" s="54" t="s">
        <v>49</v>
      </c>
      <c r="D45" s="21" t="s">
        <v>37</v>
      </c>
      <c r="E45" s="30">
        <f>E46+E47+E48+E49+E50</f>
        <v>886.97</v>
      </c>
      <c r="F45" s="22">
        <f>F46+F47+F48+F49+F50</f>
        <v>2401.04</v>
      </c>
      <c r="G45" s="22">
        <f>G46+G47+G48+G49+G50</f>
        <v>11725.232</v>
      </c>
      <c r="H45" s="22">
        <f>H46+H47+H48+H49+H50</f>
        <v>780.10900000000004</v>
      </c>
      <c r="I45" s="22">
        <f>I46+I47+I48+I49+I50</f>
        <v>790.303</v>
      </c>
      <c r="J45" s="23">
        <f t="shared" si="2"/>
        <v>16583.654000000002</v>
      </c>
    </row>
    <row r="46" spans="1:10" x14ac:dyDescent="0.25">
      <c r="A46" s="48"/>
      <c r="B46" s="57"/>
      <c r="C46" s="54"/>
      <c r="D46" s="13" t="s">
        <v>38</v>
      </c>
      <c r="E46" s="31">
        <v>0</v>
      </c>
      <c r="F46" s="26">
        <v>0</v>
      </c>
      <c r="G46" s="26">
        <v>0</v>
      </c>
      <c r="H46" s="26">
        <v>0</v>
      </c>
      <c r="I46" s="26">
        <v>0</v>
      </c>
      <c r="J46" s="25">
        <f t="shared" si="2"/>
        <v>0</v>
      </c>
    </row>
    <row r="47" spans="1:10" x14ac:dyDescent="0.25">
      <c r="A47" s="48"/>
      <c r="B47" s="57"/>
      <c r="C47" s="54"/>
      <c r="D47" s="13" t="s">
        <v>39</v>
      </c>
      <c r="E47" s="31">
        <v>0</v>
      </c>
      <c r="F47" s="26">
        <v>0</v>
      </c>
      <c r="G47" s="26">
        <v>10123</v>
      </c>
      <c r="H47" s="26">
        <v>0</v>
      </c>
      <c r="I47" s="26">
        <v>0</v>
      </c>
      <c r="J47" s="25">
        <f t="shared" si="2"/>
        <v>10123</v>
      </c>
    </row>
    <row r="48" spans="1:10" x14ac:dyDescent="0.25">
      <c r="A48" s="48"/>
      <c r="B48" s="57"/>
      <c r="C48" s="54"/>
      <c r="D48" s="13" t="s">
        <v>40</v>
      </c>
      <c r="E48" s="31">
        <v>0</v>
      </c>
      <c r="F48" s="26">
        <v>0</v>
      </c>
      <c r="G48" s="26">
        <v>102.254</v>
      </c>
      <c r="H48" s="26">
        <v>0</v>
      </c>
      <c r="I48" s="26">
        <v>0</v>
      </c>
      <c r="J48" s="25">
        <f t="shared" si="2"/>
        <v>102.254</v>
      </c>
    </row>
    <row r="49" spans="1:10" x14ac:dyDescent="0.25">
      <c r="A49" s="48"/>
      <c r="B49" s="57"/>
      <c r="C49" s="54"/>
      <c r="D49" s="13" t="s">
        <v>41</v>
      </c>
      <c r="E49" s="31">
        <v>886.97</v>
      </c>
      <c r="F49" s="26">
        <v>2401.04</v>
      </c>
      <c r="G49" s="26">
        <v>1499.9780000000001</v>
      </c>
      <c r="H49" s="26">
        <v>780.10900000000004</v>
      </c>
      <c r="I49" s="26">
        <v>790.303</v>
      </c>
      <c r="J49" s="25">
        <f t="shared" si="2"/>
        <v>6358.4000000000005</v>
      </c>
    </row>
    <row r="50" spans="1:10" x14ac:dyDescent="0.25">
      <c r="A50" s="48"/>
      <c r="B50" s="57"/>
      <c r="C50" s="54"/>
      <c r="D50" s="13" t="s">
        <v>42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5">
        <f t="shared" si="2"/>
        <v>0</v>
      </c>
    </row>
    <row r="51" spans="1:10" x14ac:dyDescent="0.25">
      <c r="A51" s="48">
        <v>7</v>
      </c>
      <c r="B51" s="57" t="s">
        <v>44</v>
      </c>
      <c r="C51" s="54" t="s">
        <v>50</v>
      </c>
      <c r="D51" s="21" t="s">
        <v>37</v>
      </c>
      <c r="E51" s="22">
        <f>SUM(E52:E56)</f>
        <v>0</v>
      </c>
      <c r="F51" s="22">
        <v>0</v>
      </c>
      <c r="G51" s="22">
        <v>0</v>
      </c>
      <c r="H51" s="22">
        <v>0</v>
      </c>
      <c r="I51" s="22">
        <v>0</v>
      </c>
      <c r="J51" s="23">
        <f t="shared" si="2"/>
        <v>0</v>
      </c>
    </row>
    <row r="52" spans="1:10" x14ac:dyDescent="0.25">
      <c r="A52" s="48"/>
      <c r="B52" s="57"/>
      <c r="C52" s="54"/>
      <c r="D52" s="13" t="s">
        <v>38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5">
        <f t="shared" si="2"/>
        <v>0</v>
      </c>
    </row>
    <row r="53" spans="1:10" x14ac:dyDescent="0.25">
      <c r="A53" s="48"/>
      <c r="B53" s="57"/>
      <c r="C53" s="54"/>
      <c r="D53" s="13" t="s">
        <v>39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5">
        <f t="shared" si="2"/>
        <v>0</v>
      </c>
    </row>
    <row r="54" spans="1:10" x14ac:dyDescent="0.25">
      <c r="A54" s="48"/>
      <c r="B54" s="57"/>
      <c r="C54" s="54"/>
      <c r="D54" s="13" t="s">
        <v>40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5">
        <f t="shared" ref="J54:J80" si="3">SUM(E54:I54)</f>
        <v>0</v>
      </c>
    </row>
    <row r="55" spans="1:10" x14ac:dyDescent="0.25">
      <c r="A55" s="48"/>
      <c r="B55" s="57"/>
      <c r="C55" s="54"/>
      <c r="D55" s="13" t="s">
        <v>41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5">
        <f t="shared" si="3"/>
        <v>0</v>
      </c>
    </row>
    <row r="56" spans="1:10" x14ac:dyDescent="0.25">
      <c r="A56" s="48"/>
      <c r="B56" s="57"/>
      <c r="C56" s="54"/>
      <c r="D56" s="13" t="s">
        <v>42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5">
        <f t="shared" si="3"/>
        <v>0</v>
      </c>
    </row>
    <row r="57" spans="1:10" x14ac:dyDescent="0.25">
      <c r="A57" s="48">
        <v>8</v>
      </c>
      <c r="B57" s="57" t="s">
        <v>44</v>
      </c>
      <c r="C57" s="54" t="s">
        <v>51</v>
      </c>
      <c r="D57" s="21" t="s">
        <v>37</v>
      </c>
      <c r="E57" s="22">
        <f>E58+E59+E60+E61+E62</f>
        <v>0</v>
      </c>
      <c r="F57" s="22">
        <f>F58+F59+F60+F61+F62</f>
        <v>0</v>
      </c>
      <c r="G57" s="22">
        <f>G58+G59+G60+G61+G62</f>
        <v>0</v>
      </c>
      <c r="H57" s="22">
        <f>H58+H59+H60+H61+H62</f>
        <v>0</v>
      </c>
      <c r="I57" s="22">
        <f>I58+I59+I60+I61+I62</f>
        <v>0</v>
      </c>
      <c r="J57" s="23">
        <f t="shared" si="3"/>
        <v>0</v>
      </c>
    </row>
    <row r="58" spans="1:10" x14ac:dyDescent="0.25">
      <c r="A58" s="48"/>
      <c r="B58" s="57"/>
      <c r="C58" s="54"/>
      <c r="D58" s="13" t="s">
        <v>38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5">
        <f t="shared" si="3"/>
        <v>0</v>
      </c>
    </row>
    <row r="59" spans="1:10" x14ac:dyDescent="0.25">
      <c r="A59" s="48"/>
      <c r="B59" s="57"/>
      <c r="C59" s="54"/>
      <c r="D59" s="13" t="s">
        <v>39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5">
        <f t="shared" si="3"/>
        <v>0</v>
      </c>
    </row>
    <row r="60" spans="1:10" x14ac:dyDescent="0.25">
      <c r="A60" s="48"/>
      <c r="B60" s="57"/>
      <c r="C60" s="54"/>
      <c r="D60" s="13" t="s">
        <v>40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5">
        <f t="shared" si="3"/>
        <v>0</v>
      </c>
    </row>
    <row r="61" spans="1:10" x14ac:dyDescent="0.25">
      <c r="A61" s="48"/>
      <c r="B61" s="57"/>
      <c r="C61" s="54"/>
      <c r="D61" s="13" t="s">
        <v>41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5">
        <f t="shared" si="3"/>
        <v>0</v>
      </c>
    </row>
    <row r="62" spans="1:10" x14ac:dyDescent="0.25">
      <c r="A62" s="48"/>
      <c r="B62" s="57"/>
      <c r="C62" s="54"/>
      <c r="D62" s="13" t="s">
        <v>42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5">
        <f t="shared" si="3"/>
        <v>0</v>
      </c>
    </row>
    <row r="63" spans="1:10" x14ac:dyDescent="0.25">
      <c r="A63" s="48">
        <v>9</v>
      </c>
      <c r="B63" s="57" t="s">
        <v>44</v>
      </c>
      <c r="C63" s="54" t="s">
        <v>52</v>
      </c>
      <c r="D63" s="21" t="s">
        <v>37</v>
      </c>
      <c r="E63" s="22">
        <f>SUM(E64:E68)</f>
        <v>5</v>
      </c>
      <c r="F63" s="22">
        <v>5</v>
      </c>
      <c r="G63" s="22">
        <v>5</v>
      </c>
      <c r="H63" s="22">
        <v>5</v>
      </c>
      <c r="I63" s="22">
        <v>5</v>
      </c>
      <c r="J63" s="23">
        <f t="shared" si="3"/>
        <v>25</v>
      </c>
    </row>
    <row r="64" spans="1:10" x14ac:dyDescent="0.25">
      <c r="A64" s="48"/>
      <c r="B64" s="57"/>
      <c r="C64" s="54"/>
      <c r="D64" s="13" t="s">
        <v>38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5">
        <f t="shared" si="3"/>
        <v>0</v>
      </c>
    </row>
    <row r="65" spans="1:10" x14ac:dyDescent="0.25">
      <c r="A65" s="48"/>
      <c r="B65" s="57"/>
      <c r="C65" s="54"/>
      <c r="D65" s="13" t="s">
        <v>39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5">
        <f t="shared" si="3"/>
        <v>0</v>
      </c>
    </row>
    <row r="66" spans="1:10" x14ac:dyDescent="0.25">
      <c r="A66" s="48"/>
      <c r="B66" s="57"/>
      <c r="C66" s="54"/>
      <c r="D66" s="13" t="s">
        <v>40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5">
        <f t="shared" si="3"/>
        <v>0</v>
      </c>
    </row>
    <row r="67" spans="1:10" x14ac:dyDescent="0.25">
      <c r="A67" s="48"/>
      <c r="B67" s="57"/>
      <c r="C67" s="54"/>
      <c r="D67" s="13" t="s">
        <v>41</v>
      </c>
      <c r="E67" s="26">
        <v>5</v>
      </c>
      <c r="F67" s="26">
        <v>5</v>
      </c>
      <c r="G67" s="26">
        <v>5</v>
      </c>
      <c r="H67" s="26">
        <v>5</v>
      </c>
      <c r="I67" s="26">
        <v>5</v>
      </c>
      <c r="J67" s="25">
        <f t="shared" si="3"/>
        <v>25</v>
      </c>
    </row>
    <row r="68" spans="1:10" x14ac:dyDescent="0.25">
      <c r="A68" s="48"/>
      <c r="B68" s="57"/>
      <c r="C68" s="54"/>
      <c r="D68" s="13" t="s">
        <v>42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5">
        <f t="shared" si="3"/>
        <v>0</v>
      </c>
    </row>
    <row r="69" spans="1:10" s="14" customFormat="1" x14ac:dyDescent="0.25">
      <c r="A69" s="50" t="s">
        <v>53</v>
      </c>
      <c r="B69" s="52" t="s">
        <v>44</v>
      </c>
      <c r="C69" s="51" t="s">
        <v>54</v>
      </c>
      <c r="D69" s="21" t="s">
        <v>37</v>
      </c>
      <c r="E69" s="22">
        <f>E70+E71+E72+E73+E74</f>
        <v>1050</v>
      </c>
      <c r="F69" s="22">
        <f>F70+F71+F72+F73+F74</f>
        <v>1010.102</v>
      </c>
      <c r="G69" s="22">
        <f>G70+G71+G72+G73+G74</f>
        <v>0</v>
      </c>
      <c r="H69" s="22">
        <f>H70+H71+H72+H73+H74</f>
        <v>0</v>
      </c>
      <c r="I69" s="22">
        <f>I70+I71+I72+I73+I74</f>
        <v>0</v>
      </c>
      <c r="J69" s="23">
        <f t="shared" si="3"/>
        <v>2060.1019999999999</v>
      </c>
    </row>
    <row r="70" spans="1:10" s="14" customFormat="1" x14ac:dyDescent="0.25">
      <c r="A70" s="50"/>
      <c r="B70" s="52"/>
      <c r="C70" s="51"/>
      <c r="D70" s="15" t="s">
        <v>38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25">
        <f t="shared" si="3"/>
        <v>0</v>
      </c>
    </row>
    <row r="71" spans="1:10" s="14" customFormat="1" x14ac:dyDescent="0.25">
      <c r="A71" s="50"/>
      <c r="B71" s="52"/>
      <c r="C71" s="51"/>
      <c r="D71" s="15" t="s">
        <v>39</v>
      </c>
      <c r="E71" s="32">
        <v>1000</v>
      </c>
      <c r="F71" s="32">
        <v>1010.102</v>
      </c>
      <c r="G71" s="32">
        <v>0</v>
      </c>
      <c r="H71" s="32">
        <v>0</v>
      </c>
      <c r="I71" s="32">
        <v>0</v>
      </c>
      <c r="J71" s="25">
        <f t="shared" si="3"/>
        <v>2010.1019999999999</v>
      </c>
    </row>
    <row r="72" spans="1:10" s="14" customFormat="1" x14ac:dyDescent="0.25">
      <c r="A72" s="50"/>
      <c r="B72" s="52"/>
      <c r="C72" s="51"/>
      <c r="D72" s="15" t="s">
        <v>40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25">
        <f t="shared" si="3"/>
        <v>0</v>
      </c>
    </row>
    <row r="73" spans="1:10" s="14" customFormat="1" x14ac:dyDescent="0.25">
      <c r="A73" s="50"/>
      <c r="B73" s="52"/>
      <c r="C73" s="51"/>
      <c r="D73" s="15" t="s">
        <v>41</v>
      </c>
      <c r="E73" s="32">
        <v>50</v>
      </c>
      <c r="F73" s="32">
        <v>0</v>
      </c>
      <c r="G73" s="32">
        <v>0</v>
      </c>
      <c r="H73" s="32">
        <v>0</v>
      </c>
      <c r="I73" s="32">
        <v>0</v>
      </c>
      <c r="J73" s="25">
        <f t="shared" si="3"/>
        <v>50</v>
      </c>
    </row>
    <row r="74" spans="1:10" s="14" customFormat="1" x14ac:dyDescent="0.25">
      <c r="A74" s="50"/>
      <c r="B74" s="52"/>
      <c r="C74" s="51"/>
      <c r="D74" s="15" t="s">
        <v>42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25">
        <f t="shared" si="3"/>
        <v>0</v>
      </c>
    </row>
    <row r="75" spans="1:10" x14ac:dyDescent="0.25">
      <c r="A75" s="50" t="s">
        <v>63</v>
      </c>
      <c r="B75" s="52" t="s">
        <v>44</v>
      </c>
      <c r="C75" s="51" t="s">
        <v>62</v>
      </c>
      <c r="D75" s="21" t="s">
        <v>37</v>
      </c>
      <c r="E75" s="22">
        <f>E76+E77+E78+E79+E80</f>
        <v>164.04300000000001</v>
      </c>
      <c r="F75" s="22">
        <f>F76+F77+F78+F79+F80</f>
        <v>0</v>
      </c>
      <c r="G75" s="22">
        <f>G76+G77+G78+G79+G80</f>
        <v>0</v>
      </c>
      <c r="H75" s="22">
        <f>H76+H77+H78+H79+H80</f>
        <v>0</v>
      </c>
      <c r="I75" s="22">
        <f>I76+I77+I78+I79+I80</f>
        <v>0</v>
      </c>
      <c r="J75" s="23">
        <f t="shared" si="3"/>
        <v>164.04300000000001</v>
      </c>
    </row>
    <row r="76" spans="1:10" x14ac:dyDescent="0.25">
      <c r="A76" s="50"/>
      <c r="B76" s="52"/>
      <c r="C76" s="51"/>
      <c r="D76" s="15" t="s">
        <v>38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25">
        <f t="shared" si="3"/>
        <v>0</v>
      </c>
    </row>
    <row r="77" spans="1:10" x14ac:dyDescent="0.25">
      <c r="A77" s="50"/>
      <c r="B77" s="52"/>
      <c r="C77" s="51"/>
      <c r="D77" s="15" t="s">
        <v>39</v>
      </c>
      <c r="E77" s="32">
        <v>164.04300000000001</v>
      </c>
      <c r="F77" s="32">
        <v>0</v>
      </c>
      <c r="G77" s="32">
        <v>0</v>
      </c>
      <c r="H77" s="32">
        <v>0</v>
      </c>
      <c r="I77" s="32">
        <v>0</v>
      </c>
      <c r="J77" s="25">
        <f t="shared" si="3"/>
        <v>164.04300000000001</v>
      </c>
    </row>
    <row r="78" spans="1:10" x14ac:dyDescent="0.25">
      <c r="A78" s="50"/>
      <c r="B78" s="52"/>
      <c r="C78" s="51"/>
      <c r="D78" s="15" t="s">
        <v>40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25">
        <f t="shared" si="3"/>
        <v>0</v>
      </c>
    </row>
    <row r="79" spans="1:10" x14ac:dyDescent="0.25">
      <c r="A79" s="50"/>
      <c r="B79" s="52"/>
      <c r="C79" s="51"/>
      <c r="D79" s="15" t="s">
        <v>41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25">
        <f t="shared" si="3"/>
        <v>0</v>
      </c>
    </row>
    <row r="80" spans="1:10" x14ac:dyDescent="0.25">
      <c r="A80" s="50"/>
      <c r="B80" s="52"/>
      <c r="C80" s="51"/>
      <c r="D80" s="15" t="s">
        <v>42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25">
        <f t="shared" si="3"/>
        <v>0</v>
      </c>
    </row>
  </sheetData>
  <mergeCells count="45">
    <mergeCell ref="C21:C26"/>
    <mergeCell ref="C9:C14"/>
    <mergeCell ref="B9:B14"/>
    <mergeCell ref="B15:B20"/>
    <mergeCell ref="A15:A20"/>
    <mergeCell ref="C15:C20"/>
    <mergeCell ref="A9:A14"/>
    <mergeCell ref="A63:A68"/>
    <mergeCell ref="C51:C56"/>
    <mergeCell ref="A21:A26"/>
    <mergeCell ref="B21:B26"/>
    <mergeCell ref="A33:A38"/>
    <mergeCell ref="B39:B44"/>
    <mergeCell ref="B33:B38"/>
    <mergeCell ref="B45:B50"/>
    <mergeCell ref="C63:C68"/>
    <mergeCell ref="A57:A62"/>
    <mergeCell ref="C45:C50"/>
    <mergeCell ref="C57:C62"/>
    <mergeCell ref="B51:B56"/>
    <mergeCell ref="B57:B62"/>
    <mergeCell ref="B63:B68"/>
    <mergeCell ref="B27:B32"/>
    <mergeCell ref="A75:A80"/>
    <mergeCell ref="C69:C74"/>
    <mergeCell ref="A69:A74"/>
    <mergeCell ref="B69:B74"/>
    <mergeCell ref="C75:C80"/>
    <mergeCell ref="B75:B80"/>
    <mergeCell ref="A39:A44"/>
    <mergeCell ref="A45:A50"/>
    <mergeCell ref="A51:A56"/>
    <mergeCell ref="E1:J1"/>
    <mergeCell ref="E2:J2"/>
    <mergeCell ref="A4:J4"/>
    <mergeCell ref="A5:J5"/>
    <mergeCell ref="C7:C8"/>
    <mergeCell ref="E7:J7"/>
    <mergeCell ref="D7:D8"/>
    <mergeCell ref="C39:C44"/>
    <mergeCell ref="C33:C38"/>
    <mergeCell ref="C27:C32"/>
    <mergeCell ref="B7:B8"/>
    <mergeCell ref="A7:A8"/>
    <mergeCell ref="A27:A3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</cp:lastModifiedBy>
  <cp:lastPrinted>2022-02-10T08:11:31Z</cp:lastPrinted>
  <dcterms:created xsi:type="dcterms:W3CDTF">2013-09-21T13:32:11Z</dcterms:created>
  <dcterms:modified xsi:type="dcterms:W3CDTF">2022-12-20T13:06:55Z</dcterms:modified>
</cp:coreProperties>
</file>